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O22" i="1"/>
  <c r="O23"/>
  <c r="O27"/>
  <c r="O26" l="1"/>
  <c r="O11"/>
  <c r="O14"/>
  <c r="O15"/>
  <c r="O16"/>
  <c r="O17"/>
  <c r="O18"/>
  <c r="O19"/>
  <c r="O20"/>
  <c r="O21"/>
  <c r="O24"/>
  <c r="O25"/>
  <c r="O28"/>
  <c r="O29"/>
  <c r="O30"/>
  <c r="O31"/>
  <c r="O32"/>
  <c r="O33"/>
  <c r="O34"/>
  <c r="O9"/>
  <c r="E35"/>
  <c r="F35"/>
  <c r="G35"/>
  <c r="H35"/>
  <c r="I35"/>
  <c r="J35"/>
  <c r="K35"/>
  <c r="L35"/>
  <c r="M35"/>
  <c r="N35"/>
  <c r="E6"/>
  <c r="F6"/>
  <c r="G6"/>
  <c r="H6"/>
  <c r="I6"/>
  <c r="J6"/>
  <c r="K6"/>
  <c r="L6"/>
  <c r="M6"/>
  <c r="N6"/>
  <c r="D13"/>
  <c r="O13" s="1"/>
  <c r="D12"/>
  <c r="O12" s="1"/>
  <c r="D10"/>
  <c r="O10" s="1"/>
  <c r="C6"/>
  <c r="C36" s="1"/>
  <c r="D2" s="1"/>
  <c r="D6"/>
  <c r="O5"/>
  <c r="O4"/>
  <c r="O35" l="1"/>
  <c r="O36" s="1"/>
  <c r="D35"/>
  <c r="O6"/>
  <c r="D36"/>
  <c r="E2" s="1"/>
  <c r="E36" s="1"/>
  <c r="F2" s="1"/>
  <c r="F36" s="1"/>
  <c r="G2" s="1"/>
  <c r="G36" s="1"/>
  <c r="H2" s="1"/>
  <c r="H36" s="1"/>
  <c r="I2" s="1"/>
  <c r="I36" s="1"/>
  <c r="J2" s="1"/>
  <c r="J36" s="1"/>
  <c r="K2" s="1"/>
  <c r="K36" s="1"/>
  <c r="L2" s="1"/>
  <c r="L36" s="1"/>
  <c r="M2" s="1"/>
  <c r="M36" s="1"/>
  <c r="N2" s="1"/>
  <c r="N36" s="1"/>
</calcChain>
</file>

<file path=xl/sharedStrings.xml><?xml version="1.0" encoding="utf-8"?>
<sst xmlns="http://schemas.openxmlformats.org/spreadsheetml/2006/main" count="100" uniqueCount="90">
  <si>
    <t>№ п/п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</si>
  <si>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</si>
  <si>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</si>
  <si>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</si>
  <si>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</si>
  <si>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</si>
  <si>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</si>
  <si>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</si>
  <si>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</si>
  <si>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</si>
  <si>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</si>
  <si>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</si>
  <si>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</si>
  <si>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Всего</t>
  </si>
  <si>
    <t>Примечание</t>
  </si>
  <si>
    <t>ИП Волосникова О.С.</t>
  </si>
  <si>
    <t>Сальдо на начало года</t>
  </si>
  <si>
    <t>гарантийный денежный взнос 3%</t>
  </si>
  <si>
    <t>поступление оплаты за детей</t>
  </si>
  <si>
    <t>Приход :</t>
  </si>
  <si>
    <t>Расход:</t>
  </si>
  <si>
    <t>заработная плата</t>
  </si>
  <si>
    <t>Социальные отчисления</t>
  </si>
  <si>
    <t>Сальдо на конец года</t>
  </si>
  <si>
    <t xml:space="preserve"> Наименование</t>
  </si>
  <si>
    <t>Социальный налог</t>
  </si>
  <si>
    <t>Итого по расходу</t>
  </si>
  <si>
    <t>Итого по приходу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</si>
  <si>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</si>
  <si>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</si>
  <si>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</si>
  <si>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</si>
  <si>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</si>
  <si>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</si>
  <si>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</si>
  <si>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</si>
  <si>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</si>
  <si>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</si>
  <si>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</si>
  <si>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</si>
  <si>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</si>
  <si>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</si>
  <si>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</si>
  <si>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</si>
  <si>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</si>
  <si>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</si>
  <si>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</si>
  <si>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</si>
  <si>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ИП Мартышева Т.Г.</t>
  </si>
  <si>
    <t>работы по изготовлению стендов, футболок с символикой школы</t>
  </si>
  <si>
    <t>ИП Назаренко ВН</t>
  </si>
  <si>
    <t>приобретение стола</t>
  </si>
  <si>
    <t>Ип Лоран РН</t>
  </si>
  <si>
    <t>приобретение тканей</t>
  </si>
  <si>
    <t>изготовление стенда</t>
  </si>
  <si>
    <t>АО "Цеснабанк"</t>
  </si>
  <si>
    <t>возврат ошибочно зачисленной суммы</t>
  </si>
  <si>
    <t>ИП Кислухин ДС</t>
  </si>
  <si>
    <t>Универсальный мультимедийный проектор</t>
  </si>
  <si>
    <t>ИП Каткова ЕА</t>
  </si>
  <si>
    <t>Приобретение хозяйственных товаров (ламп, замки, веревка, пакеты для мусора, смеситель, удлинитель)</t>
  </si>
  <si>
    <t>ИП Вакутин ВВ</t>
  </si>
  <si>
    <t>АО "Казпочта"</t>
  </si>
  <si>
    <t>Периодические печатные издания на 2 полугодие 2018 года</t>
  </si>
  <si>
    <t>приобретение строительных материалов (сверла, буры, анкера, саморезы)</t>
  </si>
  <si>
    <t>ИП Леер ИВ</t>
  </si>
  <si>
    <t>Индивидуальный подоходный налог</t>
  </si>
  <si>
    <t>Обязательные пенсионные платежи</t>
  </si>
  <si>
    <t>Обязательное социальное медицинское страхование</t>
  </si>
  <si>
    <t>семена цветов</t>
  </si>
  <si>
    <t>приобретение строительных материалов (краска, лак, шпаклевка, известь, кисти)</t>
  </si>
  <si>
    <t>Приобретение инструментов (Дрель аккумуляторная Total Tools DCD 14.4N-1)</t>
  </si>
  <si>
    <t>Приобретение хозяйственных товаров (порошок, перчатки, ветошь, средства для мытья стекол)</t>
  </si>
  <si>
    <t>Приобретение строительных материалов (рубероид, мастика)</t>
  </si>
  <si>
    <t>ИП  Ан СФ</t>
  </si>
  <si>
    <t>Монтаж и установка входной группы (двери)</t>
  </si>
  <si>
    <t>Приобретение строительных материалов ( лист оцин., уголок, пена монтажная, петля дверная)</t>
  </si>
  <si>
    <t>Приобретение строительных материалов (профиль рамы двери, профиль створки, порог, стекло, спейсер, замок)</t>
  </si>
  <si>
    <t>Приобретение столов, стульев</t>
  </si>
  <si>
    <t>ИП Замаева ЛВ</t>
  </si>
  <si>
    <t>ИП NEW TECHNOLOGY</t>
  </si>
  <si>
    <t>Услуги прачечной, стирка штор</t>
  </si>
  <si>
    <t>Приобретение жалюзи</t>
  </si>
  <si>
    <t>21</t>
  </si>
  <si>
    <t>22</t>
  </si>
  <si>
    <t>23</t>
  </si>
  <si>
    <t>24</t>
  </si>
  <si>
    <t>25</t>
  </si>
  <si>
    <t>26</t>
  </si>
  <si>
    <t xml:space="preserve">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</si>
</sst>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6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4" fontId="3" fillId="0" borderId="1" xfId="0" applyNumberFormat="1" applyFont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2" fontId="8" fillId="2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6"/>
  <sheetViews>
    <sheetView tabSelected="1" view="pageBreakPreview" zoomScale="80" zoomScaleSheetLayoutView="80" workbookViewId="0">
      <selection activeCell="H16" sqref="H16"/>
    </sheetView>
  </sheetViews>
  <sheetFormatPr defaultRowHeight="15"/>
  <cols>
    <col min="1" max="1" width="5.28515625" style="4" customWidth="1"/>
    <col min="2" max="2" width="28.28515625" style="3" customWidth="1"/>
    <col min="3" max="3" width="12.28515625" style="4" customWidth="1"/>
    <col min="4" max="4" width="12.140625" style="4" customWidth="1"/>
    <col min="5" max="5" width="13.140625" style="4" customWidth="1"/>
    <col min="6" max="7" width="12.5703125" style="4" customWidth="1"/>
    <col min="8" max="8" width="12.140625" style="4" customWidth="1"/>
    <col min="9" max="9" width="15.42578125" style="4" customWidth="1"/>
    <col min="10" max="10" width="12.85546875" style="4" customWidth="1"/>
    <col min="11" max="11" width="0.28515625" style="4" customWidth="1"/>
    <col min="12" max="12" width="10.7109375" style="4" hidden="1" customWidth="1"/>
    <col min="13" max="13" width="11.140625" style="4" hidden="1" customWidth="1"/>
    <col min="14" max="14" width="11" style="4" hidden="1" customWidth="1"/>
    <col min="15" max="15" width="18.42578125" style="4" customWidth="1"/>
    <col min="16" max="16" width="33" style="1" customWidth="1"/>
    <col min="17" max="18" width="18.7109375" style="2" customWidth="1"/>
  </cols>
  <sheetData>
    <row r="1" spans="1:16" ht="25.5">
      <c r="A1" s="13" t="s">
        <v>0</v>
      </c>
      <c r="B1" s="19" t="s">
        <v>24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  <c r="O1" s="6" t="s">
        <v>13</v>
      </c>
      <c r="P1" s="14" t="s">
        <v>14</v>
      </c>
    </row>
    <row r="2" spans="1:16">
      <c r="A2" s="6"/>
      <c r="B2" s="20" t="s">
        <v>16</v>
      </c>
      <c r="C2" s="24">
        <v>1161303.52</v>
      </c>
      <c r="D2" s="24">
        <f t="shared" ref="D2:N2" si="0">C36</f>
        <v>1735998.52</v>
      </c>
      <c r="E2" s="24">
        <f t="shared" si="0"/>
        <v>1413760.06</v>
      </c>
      <c r="F2" s="24">
        <f t="shared" si="0"/>
        <v>1328825.1800000002</v>
      </c>
      <c r="G2" s="24">
        <f t="shared" si="0"/>
        <v>1400835.9300000002</v>
      </c>
      <c r="H2" s="24">
        <f t="shared" si="0"/>
        <v>2498966.6500000004</v>
      </c>
      <c r="I2" s="24">
        <f t="shared" si="0"/>
        <v>1822188.9500000004</v>
      </c>
      <c r="J2" s="24">
        <f t="shared" si="0"/>
        <v>958578.12000000034</v>
      </c>
      <c r="K2" s="24">
        <f t="shared" si="0"/>
        <v>962694.81000000029</v>
      </c>
      <c r="L2" s="24">
        <f t="shared" si="0"/>
        <v>962694.81000000029</v>
      </c>
      <c r="M2" s="24">
        <f t="shared" si="0"/>
        <v>962694.81000000029</v>
      </c>
      <c r="N2" s="24">
        <f t="shared" si="0"/>
        <v>962694.81000000029</v>
      </c>
      <c r="O2" s="24"/>
      <c r="P2" s="15"/>
    </row>
    <row r="3" spans="1:16">
      <c r="A3" s="6"/>
      <c r="B3" s="21" t="s">
        <v>19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15"/>
    </row>
    <row r="4" spans="1:16">
      <c r="A4" s="12" t="s">
        <v>28</v>
      </c>
      <c r="B4" s="22" t="s">
        <v>15</v>
      </c>
      <c r="C4" s="24">
        <v>20160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33">
        <f>SUM(C4:N4)</f>
        <v>20160</v>
      </c>
      <c r="P4" s="14" t="s">
        <v>17</v>
      </c>
    </row>
    <row r="5" spans="1:16">
      <c r="A5" s="12" t="s">
        <v>29</v>
      </c>
      <c r="B5" s="22" t="s">
        <v>18</v>
      </c>
      <c r="C5" s="24">
        <v>554535</v>
      </c>
      <c r="D5" s="24">
        <v>484902</v>
      </c>
      <c r="E5" s="24">
        <v>463122</v>
      </c>
      <c r="F5" s="24">
        <v>605383.57999999996</v>
      </c>
      <c r="G5" s="24">
        <v>1498612.5</v>
      </c>
      <c r="H5" s="24">
        <v>508836</v>
      </c>
      <c r="I5" s="24">
        <v>50985</v>
      </c>
      <c r="J5" s="24">
        <v>81474</v>
      </c>
      <c r="K5" s="24"/>
      <c r="L5" s="24"/>
      <c r="M5" s="24"/>
      <c r="N5" s="24"/>
      <c r="O5" s="33">
        <f>SUM(C5:N5)</f>
        <v>4247850.08</v>
      </c>
      <c r="P5" s="15"/>
    </row>
    <row r="6" spans="1:16" s="2" customFormat="1" ht="12.75">
      <c r="A6" s="9"/>
      <c r="B6" s="23" t="s">
        <v>27</v>
      </c>
      <c r="C6" s="25">
        <f>SUM(C4:C5)</f>
        <v>574695</v>
      </c>
      <c r="D6" s="25">
        <f>SUM(D4:D5)</f>
        <v>484902</v>
      </c>
      <c r="E6" s="25">
        <f t="shared" ref="E6:O6" si="1">SUM(E4:E5)</f>
        <v>463122</v>
      </c>
      <c r="F6" s="25">
        <f t="shared" si="1"/>
        <v>605383.57999999996</v>
      </c>
      <c r="G6" s="25">
        <f t="shared" si="1"/>
        <v>1498612.5</v>
      </c>
      <c r="H6" s="25">
        <f t="shared" si="1"/>
        <v>508836</v>
      </c>
      <c r="I6" s="25">
        <f t="shared" si="1"/>
        <v>50985</v>
      </c>
      <c r="J6" s="25">
        <f t="shared" si="1"/>
        <v>81474</v>
      </c>
      <c r="K6" s="25">
        <f t="shared" si="1"/>
        <v>0</v>
      </c>
      <c r="L6" s="25">
        <f t="shared" si="1"/>
        <v>0</v>
      </c>
      <c r="M6" s="25">
        <f t="shared" si="1"/>
        <v>0</v>
      </c>
      <c r="N6" s="25">
        <f t="shared" si="1"/>
        <v>0</v>
      </c>
      <c r="O6" s="25">
        <f t="shared" si="1"/>
        <v>4268010.08</v>
      </c>
      <c r="P6" s="16"/>
    </row>
    <row r="7" spans="1:16">
      <c r="A7" s="6"/>
      <c r="B7" s="22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17"/>
    </row>
    <row r="8" spans="1:16">
      <c r="A8" s="6"/>
      <c r="B8" s="21" t="s">
        <v>20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17"/>
    </row>
    <row r="9" spans="1:16">
      <c r="A9" s="11" t="s">
        <v>28</v>
      </c>
      <c r="B9" s="22" t="s">
        <v>21</v>
      </c>
      <c r="C9" s="24"/>
      <c r="D9" s="26">
        <v>597420.88</v>
      </c>
      <c r="E9" s="24">
        <v>310226.33</v>
      </c>
      <c r="F9" s="24">
        <v>323611.13</v>
      </c>
      <c r="G9" s="24">
        <v>265784.67</v>
      </c>
      <c r="H9" s="24">
        <v>106312.87</v>
      </c>
      <c r="I9" s="24">
        <v>56509.83</v>
      </c>
      <c r="J9" s="24">
        <v>52003.1</v>
      </c>
      <c r="K9" s="24"/>
      <c r="L9" s="24"/>
      <c r="M9" s="24"/>
      <c r="N9" s="24"/>
      <c r="O9" s="33">
        <f>SUM(C9:N9)</f>
        <v>1711868.81</v>
      </c>
      <c r="P9" s="18"/>
    </row>
    <row r="10" spans="1:16" ht="25.5">
      <c r="A10" s="11" t="s">
        <v>29</v>
      </c>
      <c r="B10" s="29" t="s">
        <v>66</v>
      </c>
      <c r="C10" s="24"/>
      <c r="D10" s="26">
        <f>32048.62+34331.56</f>
        <v>66380.179999999993</v>
      </c>
      <c r="E10" s="24">
        <v>34331.56</v>
      </c>
      <c r="F10" s="24">
        <v>35956.83</v>
      </c>
      <c r="G10" s="24">
        <v>29531.66</v>
      </c>
      <c r="H10" s="24">
        <v>11812.55</v>
      </c>
      <c r="I10" s="24">
        <v>6278.87</v>
      </c>
      <c r="J10" s="24">
        <v>8297.82</v>
      </c>
      <c r="K10" s="24"/>
      <c r="L10" s="24"/>
      <c r="M10" s="24"/>
      <c r="N10" s="24"/>
      <c r="O10" s="33">
        <f t="shared" ref="O10:O34" si="2">SUM(C10:N10)</f>
        <v>192589.47</v>
      </c>
      <c r="P10" s="18"/>
    </row>
    <row r="11" spans="1:16">
      <c r="A11" s="11" t="s">
        <v>30</v>
      </c>
      <c r="B11" s="30" t="s">
        <v>25</v>
      </c>
      <c r="C11" s="24"/>
      <c r="D11" s="26">
        <v>42386.86</v>
      </c>
      <c r="E11" s="24">
        <v>21368.92</v>
      </c>
      <c r="F11" s="24">
        <v>22342.93</v>
      </c>
      <c r="G11" s="24">
        <v>18326.060000000001</v>
      </c>
      <c r="H11" s="24">
        <v>7087.92</v>
      </c>
      <c r="I11" s="24">
        <v>3766.93</v>
      </c>
      <c r="J11" s="24">
        <v>4978.93</v>
      </c>
      <c r="K11" s="24"/>
      <c r="L11" s="24"/>
      <c r="M11" s="24"/>
      <c r="N11" s="24"/>
      <c r="O11" s="33">
        <f t="shared" si="2"/>
        <v>120258.54999999999</v>
      </c>
      <c r="P11" s="18"/>
    </row>
    <row r="12" spans="1:16">
      <c r="A12" s="11" t="s">
        <v>31</v>
      </c>
      <c r="B12" s="30" t="s">
        <v>22</v>
      </c>
      <c r="C12" s="24"/>
      <c r="D12" s="26">
        <f>10822+10871</f>
        <v>21693</v>
      </c>
      <c r="E12" s="24">
        <v>11246</v>
      </c>
      <c r="F12" s="24">
        <v>11816</v>
      </c>
      <c r="G12" s="24">
        <v>11321</v>
      </c>
      <c r="H12" s="24">
        <v>4134</v>
      </c>
      <c r="I12" s="24">
        <v>2198</v>
      </c>
      <c r="J12" s="24">
        <v>2194</v>
      </c>
      <c r="K12" s="24"/>
      <c r="L12" s="24"/>
      <c r="M12" s="24"/>
      <c r="N12" s="24"/>
      <c r="O12" s="33">
        <f t="shared" si="2"/>
        <v>64602</v>
      </c>
      <c r="P12" s="18"/>
    </row>
    <row r="13" spans="1:16" ht="25.5">
      <c r="A13" s="11" t="s">
        <v>32</v>
      </c>
      <c r="B13" s="30" t="s">
        <v>67</v>
      </c>
      <c r="C13" s="24"/>
      <c r="D13" s="26">
        <f>34365.06+34518.48</f>
        <v>68883.540000000008</v>
      </c>
      <c r="E13" s="24">
        <v>35710.07</v>
      </c>
      <c r="F13" s="24">
        <v>37515.94</v>
      </c>
      <c r="G13" s="24">
        <v>30884.39</v>
      </c>
      <c r="H13" s="24">
        <v>13125.04</v>
      </c>
      <c r="I13" s="24">
        <v>3513.2</v>
      </c>
      <c r="J13" s="24">
        <v>9883.4599999999991</v>
      </c>
      <c r="K13" s="24"/>
      <c r="L13" s="24"/>
      <c r="M13" s="24"/>
      <c r="N13" s="24"/>
      <c r="O13" s="33">
        <f t="shared" si="2"/>
        <v>199515.64</v>
      </c>
      <c r="P13" s="18"/>
    </row>
    <row r="14" spans="1:16" ht="25.5">
      <c r="A14" s="11" t="s">
        <v>33</v>
      </c>
      <c r="B14" s="30" t="s">
        <v>68</v>
      </c>
      <c r="C14" s="24"/>
      <c r="D14" s="26">
        <v>10376</v>
      </c>
      <c r="E14" s="24">
        <v>5174</v>
      </c>
      <c r="F14" s="24">
        <v>5630</v>
      </c>
      <c r="G14" s="24">
        <v>4634</v>
      </c>
      <c r="H14" s="24">
        <v>1969</v>
      </c>
      <c r="I14" s="24">
        <v>425</v>
      </c>
      <c r="J14" s="24"/>
      <c r="K14" s="24"/>
      <c r="L14" s="24"/>
      <c r="M14" s="24"/>
      <c r="N14" s="24"/>
      <c r="O14" s="33">
        <f t="shared" si="2"/>
        <v>28208</v>
      </c>
      <c r="P14" s="18"/>
    </row>
    <row r="15" spans="1:16" ht="15.75" customHeight="1">
      <c r="A15" s="11" t="s">
        <v>34</v>
      </c>
      <c r="B15" s="22" t="s">
        <v>55</v>
      </c>
      <c r="C15" s="24"/>
      <c r="D15" s="26"/>
      <c r="E15" s="24"/>
      <c r="F15" s="24"/>
      <c r="G15" s="24"/>
      <c r="H15" s="24">
        <v>78705</v>
      </c>
      <c r="I15" s="24"/>
      <c r="J15" s="24"/>
      <c r="K15" s="24"/>
      <c r="L15" s="24"/>
      <c r="M15" s="24"/>
      <c r="N15" s="24"/>
      <c r="O15" s="33">
        <f t="shared" si="2"/>
        <v>78705</v>
      </c>
      <c r="P15" s="18" t="s">
        <v>56</v>
      </c>
    </row>
    <row r="16" spans="1:16" ht="22.5" customHeight="1">
      <c r="A16" s="11" t="s">
        <v>35</v>
      </c>
      <c r="B16" s="22" t="s">
        <v>48</v>
      </c>
      <c r="C16" s="24"/>
      <c r="D16" s="26"/>
      <c r="E16" s="24">
        <v>60000</v>
      </c>
      <c r="F16" s="24"/>
      <c r="G16" s="24"/>
      <c r="H16" s="24"/>
      <c r="I16" s="24"/>
      <c r="J16" s="24"/>
      <c r="K16" s="24"/>
      <c r="L16" s="24"/>
      <c r="M16" s="24"/>
      <c r="N16" s="24"/>
      <c r="O16" s="33">
        <f t="shared" si="2"/>
        <v>60000</v>
      </c>
      <c r="P16" s="18" t="s">
        <v>49</v>
      </c>
    </row>
    <row r="17" spans="1:16">
      <c r="A17" s="11" t="s">
        <v>36</v>
      </c>
      <c r="B17" s="22" t="s">
        <v>48</v>
      </c>
      <c r="C17" s="24"/>
      <c r="D17" s="26"/>
      <c r="E17" s="24"/>
      <c r="F17" s="24"/>
      <c r="G17" s="24">
        <v>40000</v>
      </c>
      <c r="H17" s="24"/>
      <c r="I17" s="24"/>
      <c r="J17" s="24"/>
      <c r="K17" s="24"/>
      <c r="L17" s="24"/>
      <c r="M17" s="24"/>
      <c r="N17" s="24"/>
      <c r="O17" s="33">
        <f t="shared" si="2"/>
        <v>40000</v>
      </c>
      <c r="P17" s="18" t="s">
        <v>54</v>
      </c>
    </row>
    <row r="18" spans="1:16">
      <c r="A18" s="11" t="s">
        <v>37</v>
      </c>
      <c r="B18" s="22" t="s">
        <v>50</v>
      </c>
      <c r="C18" s="24"/>
      <c r="D18" s="26"/>
      <c r="E18" s="24"/>
      <c r="F18" s="24">
        <v>26500</v>
      </c>
      <c r="G18" s="24"/>
      <c r="H18" s="24"/>
      <c r="I18" s="24"/>
      <c r="J18" s="24"/>
      <c r="K18" s="24"/>
      <c r="L18" s="24"/>
      <c r="M18" s="24"/>
      <c r="N18" s="24"/>
      <c r="O18" s="33">
        <f t="shared" si="2"/>
        <v>26500</v>
      </c>
      <c r="P18" s="18" t="s">
        <v>51</v>
      </c>
    </row>
    <row r="19" spans="1:16">
      <c r="A19" s="11" t="s">
        <v>38</v>
      </c>
      <c r="B19" s="22" t="s">
        <v>52</v>
      </c>
      <c r="C19" s="24"/>
      <c r="D19" s="26"/>
      <c r="E19" s="24">
        <v>70000</v>
      </c>
      <c r="F19" s="24">
        <v>70000</v>
      </c>
      <c r="G19" s="24"/>
      <c r="H19" s="24"/>
      <c r="I19" s="24"/>
      <c r="J19" s="24"/>
      <c r="K19" s="24"/>
      <c r="L19" s="24"/>
      <c r="M19" s="24"/>
      <c r="N19" s="24"/>
      <c r="O19" s="33">
        <f t="shared" si="2"/>
        <v>140000</v>
      </c>
      <c r="P19" s="18" t="s">
        <v>53</v>
      </c>
    </row>
    <row r="20" spans="1:16" ht="24">
      <c r="A20" s="11" t="s">
        <v>39</v>
      </c>
      <c r="B20" s="22" t="s">
        <v>57</v>
      </c>
      <c r="C20" s="24"/>
      <c r="D20" s="24"/>
      <c r="E20" s="27"/>
      <c r="F20" s="24"/>
      <c r="G20" s="24"/>
      <c r="H20" s="32">
        <v>215800</v>
      </c>
      <c r="I20" s="24"/>
      <c r="J20" s="24"/>
      <c r="K20" s="24"/>
      <c r="L20" s="24"/>
      <c r="M20" s="24"/>
      <c r="N20" s="24"/>
      <c r="O20" s="33">
        <f t="shared" si="2"/>
        <v>215800</v>
      </c>
      <c r="P20" s="18" t="s">
        <v>58</v>
      </c>
    </row>
    <row r="21" spans="1:16" ht="48">
      <c r="A21" s="11" t="s">
        <v>40</v>
      </c>
      <c r="B21" s="22" t="s">
        <v>59</v>
      </c>
      <c r="C21" s="24"/>
      <c r="D21" s="24"/>
      <c r="E21" s="28"/>
      <c r="F21" s="24"/>
      <c r="G21" s="24"/>
      <c r="H21" s="32">
        <v>59260</v>
      </c>
      <c r="I21" s="24"/>
      <c r="J21" s="24"/>
      <c r="K21" s="24"/>
      <c r="L21" s="24"/>
      <c r="M21" s="24"/>
      <c r="N21" s="24"/>
      <c r="O21" s="33">
        <f t="shared" si="2"/>
        <v>59260</v>
      </c>
      <c r="P21" s="18" t="s">
        <v>60</v>
      </c>
    </row>
    <row r="22" spans="1:16" ht="36">
      <c r="A22" s="11" t="s">
        <v>41</v>
      </c>
      <c r="B22" s="22" t="s">
        <v>59</v>
      </c>
      <c r="C22" s="24"/>
      <c r="D22" s="24"/>
      <c r="E22" s="28"/>
      <c r="F22" s="24"/>
      <c r="G22" s="24"/>
      <c r="H22" s="32">
        <v>183350</v>
      </c>
      <c r="I22" s="24"/>
      <c r="J22" s="24" t="s">
        <v>89</v>
      </c>
      <c r="K22" s="24"/>
      <c r="L22" s="24"/>
      <c r="M22" s="24"/>
      <c r="N22" s="24"/>
      <c r="O22" s="33">
        <f t="shared" si="2"/>
        <v>183350</v>
      </c>
      <c r="P22" s="18" t="s">
        <v>70</v>
      </c>
    </row>
    <row r="23" spans="1:16" ht="36">
      <c r="A23" s="11" t="s">
        <v>42</v>
      </c>
      <c r="B23" s="22" t="s">
        <v>59</v>
      </c>
      <c r="C23" s="24"/>
      <c r="D23" s="24"/>
      <c r="E23" s="28"/>
      <c r="F23" s="24"/>
      <c r="G23" s="24"/>
      <c r="H23" s="32">
        <v>151200</v>
      </c>
      <c r="I23" s="24"/>
      <c r="J23" s="24"/>
      <c r="K23" s="24"/>
      <c r="L23" s="24"/>
      <c r="M23" s="24"/>
      <c r="N23" s="24"/>
      <c r="O23" s="33">
        <f t="shared" si="2"/>
        <v>151200</v>
      </c>
      <c r="P23" s="18" t="s">
        <v>72</v>
      </c>
    </row>
    <row r="24" spans="1:16" ht="24">
      <c r="A24" s="11" t="s">
        <v>43</v>
      </c>
      <c r="B24" s="22" t="s">
        <v>61</v>
      </c>
      <c r="C24" s="24"/>
      <c r="D24" s="24"/>
      <c r="E24" s="28"/>
      <c r="F24" s="24"/>
      <c r="G24" s="24"/>
      <c r="I24" s="32">
        <v>54840</v>
      </c>
      <c r="J24" s="24"/>
      <c r="K24" s="24"/>
      <c r="L24" s="24"/>
      <c r="M24" s="24"/>
      <c r="N24" s="24"/>
      <c r="O24" s="33">
        <f t="shared" si="2"/>
        <v>54840</v>
      </c>
      <c r="P24" s="18" t="s">
        <v>73</v>
      </c>
    </row>
    <row r="25" spans="1:16" ht="36">
      <c r="A25" s="11" t="s">
        <v>44</v>
      </c>
      <c r="B25" s="22" t="s">
        <v>61</v>
      </c>
      <c r="C25" s="24"/>
      <c r="D25" s="24"/>
      <c r="E25" s="28"/>
      <c r="F25" s="24"/>
      <c r="G25" s="24"/>
      <c r="H25" s="32">
        <v>142708</v>
      </c>
      <c r="I25" s="24"/>
      <c r="J25" s="24"/>
      <c r="K25" s="24"/>
      <c r="L25" s="24"/>
      <c r="M25" s="24"/>
      <c r="N25" s="24"/>
      <c r="O25" s="33">
        <f t="shared" si="2"/>
        <v>142708</v>
      </c>
      <c r="P25" s="18" t="s">
        <v>64</v>
      </c>
    </row>
    <row r="26" spans="1:16" ht="36">
      <c r="A26" s="11" t="s">
        <v>45</v>
      </c>
      <c r="B26" s="22" t="s">
        <v>61</v>
      </c>
      <c r="C26" s="24"/>
      <c r="D26" s="24"/>
      <c r="E26" s="28"/>
      <c r="F26" s="24"/>
      <c r="G26" s="24"/>
      <c r="H26" s="32">
        <v>35960</v>
      </c>
      <c r="I26" s="24"/>
      <c r="J26" s="24"/>
      <c r="K26" s="24"/>
      <c r="L26" s="24"/>
      <c r="M26" s="24"/>
      <c r="N26" s="24"/>
      <c r="O26" s="33">
        <f t="shared" si="2"/>
        <v>35960</v>
      </c>
      <c r="P26" s="18" t="s">
        <v>71</v>
      </c>
    </row>
    <row r="27" spans="1:16">
      <c r="A27" s="11" t="s">
        <v>46</v>
      </c>
      <c r="B27" s="22" t="s">
        <v>61</v>
      </c>
      <c r="C27" s="24"/>
      <c r="D27" s="24"/>
      <c r="E27" s="28"/>
      <c r="F27" s="24"/>
      <c r="G27" s="24"/>
      <c r="H27" s="32"/>
      <c r="I27" s="24">
        <v>211140</v>
      </c>
      <c r="J27" s="24"/>
      <c r="K27" s="24"/>
      <c r="L27" s="24"/>
      <c r="M27" s="24"/>
      <c r="N27" s="24"/>
      <c r="O27" s="33">
        <f t="shared" si="2"/>
        <v>211140</v>
      </c>
      <c r="P27" s="18" t="s">
        <v>78</v>
      </c>
    </row>
    <row r="28" spans="1:16" ht="24">
      <c r="A28" s="11" t="s">
        <v>47</v>
      </c>
      <c r="B28" s="22" t="s">
        <v>62</v>
      </c>
      <c r="C28" s="24"/>
      <c r="D28" s="24"/>
      <c r="E28" s="28"/>
      <c r="F28" s="24"/>
      <c r="G28" s="24"/>
      <c r="H28" s="32">
        <v>163189.32</v>
      </c>
      <c r="I28" s="24"/>
      <c r="J28" s="24"/>
      <c r="K28" s="24"/>
      <c r="L28" s="24"/>
      <c r="M28" s="24"/>
      <c r="N28" s="24"/>
      <c r="O28" s="33">
        <f t="shared" si="2"/>
        <v>163189.32</v>
      </c>
      <c r="P28" s="18" t="s">
        <v>63</v>
      </c>
    </row>
    <row r="29" spans="1:16">
      <c r="A29" s="11" t="s">
        <v>83</v>
      </c>
      <c r="B29" s="22" t="s">
        <v>65</v>
      </c>
      <c r="C29" s="24"/>
      <c r="D29" s="24"/>
      <c r="E29" s="28"/>
      <c r="F29" s="24"/>
      <c r="G29" s="24"/>
      <c r="H29" s="32">
        <v>11000</v>
      </c>
      <c r="I29" s="24"/>
      <c r="J29" s="24"/>
      <c r="K29" s="24"/>
      <c r="L29" s="24"/>
      <c r="M29" s="24"/>
      <c r="N29" s="24"/>
      <c r="O29" s="33">
        <f t="shared" si="2"/>
        <v>11000</v>
      </c>
      <c r="P29" s="18" t="s">
        <v>69</v>
      </c>
    </row>
    <row r="30" spans="1:16" ht="24">
      <c r="A30" s="11" t="s">
        <v>84</v>
      </c>
      <c r="B30" s="22" t="s">
        <v>74</v>
      </c>
      <c r="C30" s="24"/>
      <c r="D30" s="26"/>
      <c r="E30" s="24"/>
      <c r="F30" s="24"/>
      <c r="G30" s="24"/>
      <c r="H30" s="24"/>
      <c r="I30" s="24">
        <v>95988</v>
      </c>
      <c r="J30" s="24"/>
      <c r="K30" s="24"/>
      <c r="L30" s="24"/>
      <c r="M30" s="24"/>
      <c r="N30" s="24"/>
      <c r="O30" s="33">
        <f t="shared" si="2"/>
        <v>95988</v>
      </c>
      <c r="P30" s="18" t="s">
        <v>75</v>
      </c>
    </row>
    <row r="31" spans="1:16" ht="36">
      <c r="A31" s="11" t="s">
        <v>85</v>
      </c>
      <c r="B31" s="22" t="s">
        <v>74</v>
      </c>
      <c r="C31" s="24"/>
      <c r="D31" s="24"/>
      <c r="E31" s="24"/>
      <c r="F31" s="24"/>
      <c r="G31" s="24"/>
      <c r="H31" s="24"/>
      <c r="I31" s="24">
        <v>134868</v>
      </c>
      <c r="J31" s="24"/>
      <c r="K31" s="24"/>
      <c r="L31" s="24"/>
      <c r="M31" s="24"/>
      <c r="N31" s="24"/>
      <c r="O31" s="33">
        <f t="shared" si="2"/>
        <v>134868</v>
      </c>
      <c r="P31" s="18" t="s">
        <v>76</v>
      </c>
    </row>
    <row r="32" spans="1:16" ht="48">
      <c r="A32" s="11" t="s">
        <v>86</v>
      </c>
      <c r="B32" s="22" t="s">
        <v>74</v>
      </c>
      <c r="C32" s="24"/>
      <c r="D32" s="24"/>
      <c r="E32" s="24"/>
      <c r="F32" s="24"/>
      <c r="G32" s="24"/>
      <c r="H32" s="24"/>
      <c r="I32" s="24">
        <v>230668</v>
      </c>
      <c r="J32" s="24"/>
      <c r="K32" s="24"/>
      <c r="L32" s="24"/>
      <c r="M32" s="24"/>
      <c r="N32" s="24"/>
      <c r="O32" s="33">
        <f t="shared" si="2"/>
        <v>230668</v>
      </c>
      <c r="P32" s="18" t="s">
        <v>77</v>
      </c>
    </row>
    <row r="33" spans="1:16">
      <c r="A33" s="11" t="s">
        <v>87</v>
      </c>
      <c r="B33" s="22" t="s">
        <v>79</v>
      </c>
      <c r="C33" s="24"/>
      <c r="D33" s="24"/>
      <c r="E33" s="24"/>
      <c r="F33" s="24"/>
      <c r="G33" s="24"/>
      <c r="H33" s="24"/>
      <c r="I33" s="24">
        <v>33500</v>
      </c>
      <c r="J33" s="24"/>
      <c r="K33" s="24"/>
      <c r="L33" s="24"/>
      <c r="M33" s="24"/>
      <c r="N33" s="24"/>
      <c r="O33" s="33">
        <f t="shared" si="2"/>
        <v>33500</v>
      </c>
      <c r="P33" s="18" t="s">
        <v>81</v>
      </c>
    </row>
    <row r="34" spans="1:16">
      <c r="A34" s="11" t="s">
        <v>88</v>
      </c>
      <c r="B34" s="22" t="s">
        <v>80</v>
      </c>
      <c r="C34" s="24"/>
      <c r="D34" s="24"/>
      <c r="E34" s="24"/>
      <c r="F34" s="24"/>
      <c r="G34" s="24"/>
      <c r="H34" s="24"/>
      <c r="I34" s="24">
        <v>80900</v>
      </c>
      <c r="J34" s="24"/>
      <c r="K34" s="24"/>
      <c r="L34" s="24"/>
      <c r="M34" s="24"/>
      <c r="N34" s="24"/>
      <c r="O34" s="33">
        <f t="shared" si="2"/>
        <v>80900</v>
      </c>
      <c r="P34" s="18" t="s">
        <v>82</v>
      </c>
    </row>
    <row r="35" spans="1:16">
      <c r="A35" s="9"/>
      <c r="B35" s="23" t="s">
        <v>26</v>
      </c>
      <c r="C35" s="5"/>
      <c r="D35" s="31">
        <f t="shared" ref="D35:O35" si="3">SUM(D9:D34)</f>
        <v>807140.46000000008</v>
      </c>
      <c r="E35" s="31">
        <f t="shared" si="3"/>
        <v>548056.88</v>
      </c>
      <c r="F35" s="31">
        <f t="shared" si="3"/>
        <v>533372.83000000007</v>
      </c>
      <c r="G35" s="31">
        <f t="shared" si="3"/>
        <v>400481.77999999997</v>
      </c>
      <c r="H35" s="31">
        <f t="shared" si="3"/>
        <v>1185613.7</v>
      </c>
      <c r="I35" s="31">
        <f t="shared" si="3"/>
        <v>914595.83000000007</v>
      </c>
      <c r="J35" s="31">
        <f t="shared" si="3"/>
        <v>77357.31</v>
      </c>
      <c r="K35" s="31">
        <f t="shared" si="3"/>
        <v>0</v>
      </c>
      <c r="L35" s="31">
        <f t="shared" si="3"/>
        <v>0</v>
      </c>
      <c r="M35" s="31">
        <f t="shared" si="3"/>
        <v>0</v>
      </c>
      <c r="N35" s="31">
        <f t="shared" si="3"/>
        <v>0</v>
      </c>
      <c r="O35" s="31">
        <f t="shared" si="3"/>
        <v>4466618.79</v>
      </c>
      <c r="P35" s="10"/>
    </row>
    <row r="36" spans="1:16">
      <c r="A36" s="6"/>
      <c r="B36" s="34" t="s">
        <v>23</v>
      </c>
      <c r="C36" s="7">
        <f>C2+C6</f>
        <v>1735998.52</v>
      </c>
      <c r="D36" s="7">
        <f t="shared" ref="D36:O36" si="4">D2+D6-D35</f>
        <v>1413760.06</v>
      </c>
      <c r="E36" s="7">
        <f t="shared" si="4"/>
        <v>1328825.1800000002</v>
      </c>
      <c r="F36" s="7">
        <f t="shared" si="4"/>
        <v>1400835.9300000002</v>
      </c>
      <c r="G36" s="7">
        <f t="shared" si="4"/>
        <v>2498966.6500000004</v>
      </c>
      <c r="H36" s="7">
        <f t="shared" si="4"/>
        <v>1822188.9500000004</v>
      </c>
      <c r="I36" s="7">
        <f t="shared" si="4"/>
        <v>958578.12000000034</v>
      </c>
      <c r="J36" s="7">
        <f t="shared" si="4"/>
        <v>962694.81000000029</v>
      </c>
      <c r="K36" s="7">
        <f t="shared" si="4"/>
        <v>962694.81000000029</v>
      </c>
      <c r="L36" s="7">
        <f t="shared" si="4"/>
        <v>962694.81000000029</v>
      </c>
      <c r="M36" s="7">
        <f t="shared" si="4"/>
        <v>962694.81000000029</v>
      </c>
      <c r="N36" s="7">
        <f t="shared" si="4"/>
        <v>962694.81000000029</v>
      </c>
      <c r="O36" s="35">
        <f>C2+O6-O35</f>
        <v>962694.80999999959</v>
      </c>
      <c r="P36" s="8"/>
    </row>
  </sheetData>
  <pageMargins left="0.70866141732283472" right="0.70866141732283472" top="0.35433070866141736" bottom="0.31496062992125984" header="0.31496062992125984" footer="0.31496062992125984"/>
  <pageSetup paperSize="9" scale="6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2018-09-11T10:51:08Z</dcterms:modified>
</cp:coreProperties>
</file>